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04DA8752-D305-4279-A64A-19E058F0D428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F20" i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<sst xmlns="http://schemas.openxmlformats.org/spreadsheetml/2006/main" count="86" uniqueCount="37">
  <si>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</si>
  <si>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</si>
  <si>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</si>
  <si>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</si>
  <si>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</si>
  <si>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</si>
  <si>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</si>
  <si>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</si>
  <si>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</si>
  <si>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</si>
  <si>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</si>
  <si>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</si>
  <si>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</si>
  <si>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</si>
  <si>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</si>
  <si>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</si>
  <si>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</si>
  <si>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</si>
  <si>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</si>
  <si>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</si>
  <si>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</si>
  <si>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</si>
  <si>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</si>
  <si>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</si>
  <si>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</si>
  <si>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</si>
  <si>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</si>
  <si>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</si>
  <si>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</si>
  <si>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</si>
  <si>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Katergorie 2 - Plánované stavby</t>
  </si>
  <si>
    <t>Kategorie 2 - Běžné opravy</t>
  </si>
  <si>
    <t>Doprava materiálu</t>
  </si>
  <si>
    <t>PD vč. územního souhlasu, kolaudačního souhlasu, sml. Budoucí o VB</t>
  </si>
  <si>
    <t>SNK</t>
  </si>
  <si>
    <t>26 - Prostějov</t>
  </si>
  <si>
    <t>Kategorie 2 - SNK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</si>
</sst>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35</v>
      </c>
      <c r="D3" s="2"/>
      <c r="E3" s="2"/>
    </row>
    <row r="4" spans="2:9" ht="15.6" x14ac:dyDescent="0.3">
      <c r="B4" s="1" t="s">
        <v>6</v>
      </c>
      <c r="C4" s="31" t="s">
        <v>30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1157284.771049472</v>
      </c>
      <c r="F9" s="23">
        <f>E9+(E9*$C$6)</f>
        <v>1157284.771049472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1724087.9261798402</v>
      </c>
      <c r="F10" s="22">
        <f t="shared" ref="F10:F14" si="1">E10+(E10*$C$6)</f>
        <v>1724087.9261798402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1687090.3311974402</v>
      </c>
      <c r="F11" s="22">
        <f t="shared" si="1"/>
        <v>1687090.3311974402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60676.055771136009</v>
      </c>
      <c r="F12" s="22">
        <f t="shared" si="1"/>
        <v>60676.055771136009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732552.3806515201</v>
      </c>
      <c r="F13" s="22">
        <f t="shared" si="1"/>
        <v>732552.3806515201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348517.34473420802</v>
      </c>
      <c r="F14" s="22">
        <f t="shared" si="1"/>
        <v>348517.34473420802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734772.23635046405</v>
      </c>
      <c r="F15" s="22">
        <f t="shared" ref="F15:F20" si="2">E15+(E15*$C$6)</f>
        <v>734772.23635046405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175368.60021657599</v>
      </c>
      <c r="F16" s="22">
        <f t="shared" si="2"/>
        <v>175368.60021657599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296720.71175884799</v>
      </c>
      <c r="F17" s="22">
        <f t="shared" si="2"/>
        <v>296720.71175884799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462469.93728000001</v>
      </c>
      <c r="F18" s="22">
        <f t="shared" si="2"/>
        <v>462469.93728000001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20281.839509355861</v>
      </c>
      <c r="F19" s="22">
        <f t="shared" si="2"/>
        <v>20281.839509355861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7399518.9964800002</v>
      </c>
      <c r="F20" s="57">
        <f t="shared" si="2"/>
        <v>7399518.9964800002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KJkUsnj/bPcp7SPZq75t+1usEhcGPaG1OK90jCHLoEYqveHxhlTa9RfOnhQBjenOlkQWlpKFLWvYuQIjAJWiXQ==" saltValue="ZDq3FwT1vA2MolCz1fDaJ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35</v>
      </c>
      <c r="D3" s="2"/>
      <c r="E3" s="2"/>
      <c r="F3" s="18"/>
    </row>
    <row r="4" spans="2:7" ht="15.6" x14ac:dyDescent="0.3">
      <c r="B4" s="1" t="s">
        <v>6</v>
      </c>
      <c r="C4" s="31" t="s">
        <v>31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1587044.4966287999</v>
      </c>
      <c r="F9" s="23">
        <f>E9+(E9*$C$6)</f>
        <v>1587044.4966287999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255666.70736639999</v>
      </c>
      <c r="F10" s="22">
        <f t="shared" ref="F10:F14" si="1">E10+(E10*$C$6)</f>
        <v>255666.70736639999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967975.2400031999</v>
      </c>
      <c r="F11" s="22">
        <f t="shared" si="1"/>
        <v>967975.2400031999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218436.89044319998</v>
      </c>
      <c r="F12" s="22">
        <f t="shared" si="1"/>
        <v>218436.89044319998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57656.796119999999</v>
      </c>
      <c r="F13" s="22">
        <f t="shared" si="1"/>
        <v>57656.796119999999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64515.475222946807</v>
      </c>
      <c r="F14" s="22">
        <f t="shared" si="1"/>
        <v>64515.475222946807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6589.3481279999996</v>
      </c>
      <c r="F15" s="22">
        <f t="shared" ref="F15:F20" si="2">E15+(E15*$C$6)</f>
        <v>6589.3481279999996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63587.209435199999</v>
      </c>
      <c r="F16" s="22">
        <f t="shared" si="2"/>
        <v>63587.209435199999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173.20885110869546</v>
      </c>
      <c r="F17" s="22">
        <f t="shared" si="2"/>
        <v>173.20885110869546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63916.676841599998</v>
      </c>
      <c r="F18" s="22">
        <f t="shared" si="2"/>
        <v>63916.676841599998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9225.0873791999984</v>
      </c>
      <c r="F19" s="22">
        <f t="shared" si="2"/>
        <v>9225.0873791999984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3294674.0639999998</v>
      </c>
      <c r="F20" s="57">
        <f t="shared" si="2"/>
        <v>3294674.0639999998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UI4QaFNmUd4VO0oP5ucVmiwxmMn54TmSoXfbBYbl9Gb0ZYeLzHY85FuXFOrM1qr9j9U/THK9XI4lI3SuaAT4GA==" saltValue="e68B43xzrxiXhrVAx2PSww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96.88671875" style="36" customWidth="1"/>
    <col min="3" max="3" width="17.33203125" style="36" customWidth="1"/>
    <col min="4" max="4" width="25.88671875" style="36" bestFit="1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35</v>
      </c>
      <c r="D3" s="2"/>
      <c r="E3" s="2"/>
      <c r="F3" s="18"/>
    </row>
    <row r="4" spans="2:6" ht="15" customHeight="1" x14ac:dyDescent="0.3">
      <c r="B4" s="1" t="s">
        <v>6</v>
      </c>
      <c r="C4" s="31" t="s">
        <v>36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486035.27092735993</v>
      </c>
      <c r="F9" s="23">
        <f>E9+(E9*$C$6)</f>
        <v>486035.27092735993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565722.44906777597</v>
      </c>
      <c r="F10" s="22">
        <f t="shared" ref="F10:F21" si="1">E10+(E10*$C$6)</f>
        <v>565722.44906777597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279752.85942911997</v>
      </c>
      <c r="F11" s="22">
        <f t="shared" si="1"/>
        <v>279752.85942911997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46342.897925632002</v>
      </c>
      <c r="F12" s="22">
        <f t="shared" si="1"/>
        <v>46342.897925632002</v>
      </c>
    </row>
    <row r="13" spans="2:6" ht="15" customHeight="1" x14ac:dyDescent="0.3">
      <c r="B13" s="12" t="s">
        <v>32</v>
      </c>
      <c r="C13" s="61">
        <v>5</v>
      </c>
      <c r="D13" s="35">
        <v>1.7999999999999999E-2</v>
      </c>
      <c r="E13" s="19">
        <f t="shared" si="0"/>
        <v>101728.31251967998</v>
      </c>
      <c r="F13" s="22">
        <f t="shared" si="1"/>
        <v>101728.31251967998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264493.61255116801</v>
      </c>
      <c r="F14" s="22">
        <f t="shared" si="1"/>
        <v>264493.61255116801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269580.02817715198</v>
      </c>
      <c r="F15" s="22">
        <f t="shared" si="1"/>
        <v>269580.02817715198</v>
      </c>
    </row>
    <row r="16" spans="2:6" x14ac:dyDescent="0.3">
      <c r="B16" s="12" t="s">
        <v>33</v>
      </c>
      <c r="C16" s="61">
        <v>5</v>
      </c>
      <c r="D16" s="35">
        <v>0.36299999999999999</v>
      </c>
      <c r="E16" s="19">
        <f t="shared" si="0"/>
        <v>2051520.9691468799</v>
      </c>
      <c r="F16" s="22">
        <f t="shared" si="1"/>
        <v>2051520.9691468799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1000328.4064435199</v>
      </c>
      <c r="F17" s="22">
        <f t="shared" si="1"/>
        <v>1000328.4064435199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85338.751058176</v>
      </c>
      <c r="F18" s="22">
        <f t="shared" si="1"/>
        <v>85338.751058176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283143.80317977595</v>
      </c>
      <c r="F19" s="22">
        <f t="shared" si="1"/>
        <v>283143.80317977595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202326.31045580798</v>
      </c>
      <c r="F20" s="22">
        <f t="shared" si="1"/>
        <v>202326.31045580798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15259.246877952</v>
      </c>
      <c r="F21" s="22">
        <f t="shared" si="1"/>
        <v>15259.246877952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5651572.9177599996</v>
      </c>
      <c r="F22" s="65">
        <f>E22+(E22*$C$6)</f>
        <v>5651572.9177599996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ak+jwu2K7KTd5ZdDbtstRwICsEaa1ovYXD7iS9/scLIPHwtEn994pnOUeZcHuTADachf4eMhesGyTL6agjm06A==" saltValue="t8GrK8wLE9Vt/tlJ9meXqg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C4" sqref="C4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35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34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7399518.9964800002</v>
      </c>
      <c r="D8" s="55">
        <f>'Běžné opravy'!F20</f>
        <v>3294674.0639999998</v>
      </c>
      <c r="E8" s="55">
        <f>SNK!F22</f>
        <v>5651572.9177599996</v>
      </c>
      <c r="F8" s="55">
        <f>SUM(C8:E8)</f>
        <v>16345765.97824</v>
      </c>
      <c r="G8" s="56">
        <f>F8*2</f>
        <v>32691531.95648</v>
      </c>
    </row>
    <row r="13" spans="2:8" x14ac:dyDescent="0.3">
      <c r="B13" s="37"/>
    </row>
  </sheetData>
  <sheetProtection algorithmName="SHA-512" hashValue="rVpyatZGrmadDxOIMDt/4gl3oXj02JI/E+ajkOcOrZ0GjX4N7ao3AoOiES5sC3CcI2y6FVcZWkYVRF9loMhyng==" saltValue="0xG/NxzLxHyiyNPXNcTY3g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2022-12-14T10:09:11Z</dcterms:modified>
</cp:coreProperties>
</file>